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" yWindow="216" windowWidth="11772" windowHeight="10896"/>
  </bookViews>
  <sheets>
    <sheet name="без  матер" sheetId="3" r:id="rId1"/>
  </sheets>
  <calcPr calcId="162913"/>
</workbook>
</file>

<file path=xl/calcChain.xml><?xml version="1.0" encoding="utf-8"?>
<calcChain xmlns="http://schemas.openxmlformats.org/spreadsheetml/2006/main">
  <c r="F56" i="3"/>
  <c r="F53"/>
  <c r="F52"/>
  <c r="F51"/>
  <c r="F50"/>
  <c r="F42"/>
  <c r="F48"/>
  <c r="F47"/>
  <c r="F46"/>
  <c r="F45"/>
  <c r="F44"/>
  <c r="F43"/>
  <c r="F41"/>
  <c r="F40"/>
  <c r="F39"/>
  <c r="F38"/>
  <c r="F37"/>
  <c r="F36"/>
  <c r="F35"/>
  <c r="F34"/>
  <c r="F33"/>
  <c r="F32"/>
  <c r="F19" l="1"/>
  <c r="F18"/>
  <c r="F17" l="1"/>
  <c r="F16" l="1"/>
  <c r="F15" l="1"/>
  <c r="F14" l="1"/>
  <c r="F20" s="1"/>
  <c r="F21" s="1"/>
  <c r="F22" l="1"/>
  <c r="F23" l="1"/>
  <c r="F55"/>
  <c r="F57" s="1"/>
</calcChain>
</file>

<file path=xl/sharedStrings.xml><?xml version="1.0" encoding="utf-8"?>
<sst xmlns="http://schemas.openxmlformats.org/spreadsheetml/2006/main" count="92" uniqueCount="74">
  <si>
    <t>Наименование работ</t>
  </si>
  <si>
    <t>Ед. изм</t>
  </si>
  <si>
    <t>Приложение №1</t>
  </si>
  <si>
    <t>№ п/п</t>
  </si>
  <si>
    <t>Кол-во</t>
  </si>
  <si>
    <t>Примечание</t>
  </si>
  <si>
    <t>ПОДРЯДЧИК :</t>
  </si>
  <si>
    <t>ЗАКАЗЧИК :</t>
  </si>
  <si>
    <t>ИТОГО по разделу №1</t>
  </si>
  <si>
    <t>на выполнение электромонтажных работ</t>
  </si>
  <si>
    <t>шт.</t>
  </si>
  <si>
    <t>1</t>
  </si>
  <si>
    <t>2</t>
  </si>
  <si>
    <t>Общая стоимость, руб.</t>
  </si>
  <si>
    <t>Цена за ед., руб.</t>
  </si>
  <si>
    <t xml:space="preserve">ПРОТОКОЛ  ДОГОВОРНОЙ  ЦЕНЫ  </t>
  </si>
  <si>
    <t>Председатель правления</t>
  </si>
  <si>
    <t>точек подвеса</t>
  </si>
  <si>
    <t>ВСЕГО  электромонтажные работы.</t>
  </si>
  <si>
    <t>Самозантый гражданин</t>
  </si>
  <si>
    <t>Плательщик НПД</t>
  </si>
  <si>
    <t>_________________ /Никифоров В.В./</t>
  </si>
  <si>
    <t>Никифоровым В.В.</t>
  </si>
  <si>
    <t>м.п</t>
  </si>
  <si>
    <t>Прокалывающий зажим Р-616</t>
  </si>
  <si>
    <t>Потребные материалы (можно аналоги)</t>
  </si>
  <si>
    <t>рейс</t>
  </si>
  <si>
    <t>цена</t>
  </si>
  <si>
    <t>стоимость</t>
  </si>
  <si>
    <t>ед.изм</t>
  </si>
  <si>
    <t>к-во</t>
  </si>
  <si>
    <t xml:space="preserve">Монтаж  на  опорах подвесной  арматуры , провода СИП-4 3х16+1х25.. </t>
  </si>
  <si>
    <t>Кронштейн CS.10.3</t>
  </si>
  <si>
    <t>К-т промежуточной подвески ES-1500</t>
  </si>
  <si>
    <t>Раздел 1. Замена провода ВЛ-0,4 кВ и светильников вдоль дороги</t>
  </si>
  <si>
    <t xml:space="preserve">Прокалывающий зажим Р-645 </t>
  </si>
  <si>
    <t>Наращивание питающего провода светильников</t>
  </si>
  <si>
    <t xml:space="preserve">на выполнение  электромонтажных  работ  по реконструкции уличного освещения на ВЛИ-0,4 кВ                                    </t>
  </si>
  <si>
    <t>к Договору № 01-10</t>
  </si>
  <si>
    <t>от  "01"  октября  2024 г.</t>
  </si>
  <si>
    <t xml:space="preserve">между СНТ "ЗАРЯ-1" и </t>
  </si>
  <si>
    <t xml:space="preserve">Провод СИП-2 3х25+1х35   </t>
  </si>
  <si>
    <t>Клиновой зажим DN-35</t>
  </si>
  <si>
    <t>Зажим Wago</t>
  </si>
  <si>
    <t>ДОСТАВКА на объект СНТ Заря-1</t>
  </si>
  <si>
    <t>к-т</t>
  </si>
  <si>
    <t>Астрономическое реле времени</t>
  </si>
  <si>
    <t>г. Фрязино</t>
  </si>
  <si>
    <t>Шкаф 300х400х160  (есть)</t>
  </si>
  <si>
    <t>Наконечники CPTAU-25</t>
  </si>
  <si>
    <t>Наконечники CPTAU-35</t>
  </si>
  <si>
    <t>Шина  "0"</t>
  </si>
  <si>
    <t xml:space="preserve">Автомат 16А однополюсный </t>
  </si>
  <si>
    <t>СНТ "ЗАРЯ-1"</t>
  </si>
  <si>
    <t>Сборка, монтаж настройка шкафа управления У.О.</t>
  </si>
  <si>
    <t>Эксплуатация автовышки</t>
  </si>
  <si>
    <t>смена</t>
  </si>
  <si>
    <t>схема</t>
  </si>
  <si>
    <t>Счетчик Меркурий 234 -01 двухтарифный</t>
  </si>
  <si>
    <t>Сборка, монтаж узла учета э/э ул. освещения</t>
  </si>
  <si>
    <t>Переключение   светильников к  новой  ВЛИ-0,4 кВ. Отключение фотореле с разборкой светильника</t>
  </si>
  <si>
    <t>в т.ч. Налог на профессиональный доход НПД-6%</t>
  </si>
  <si>
    <t>Накладные расходы 6,5% ( в т.ч. НПД-6%)</t>
  </si>
  <si>
    <t>Тара-барабан №2</t>
  </si>
  <si>
    <t>Лента F-207  Упаковка 50 м.</t>
  </si>
  <si>
    <t xml:space="preserve"> Скрепа NC-20 упаковка 10 шт.</t>
  </si>
  <si>
    <t>Провод ПВ-3 1х1,5 (ПуПВНг)</t>
  </si>
  <si>
    <t>Магнитный пускатель типа ПМ-12</t>
  </si>
  <si>
    <t xml:space="preserve">Проходной переключатель </t>
  </si>
  <si>
    <t>Электромонтажные работы</t>
  </si>
  <si>
    <t xml:space="preserve">Материалы </t>
  </si>
  <si>
    <t>ИТОГО по СМЕТЕ</t>
  </si>
  <si>
    <t>ВСЕГО</t>
  </si>
  <si>
    <t>_______________/ Бердников О.В./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</si>
</sst>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#,##0.00&quot;р.&quot;"/>
    <numFmt numFmtId="166" formatCode="#,##0.00[$р.-419]"/>
    <numFmt numFmtId="167" formatCode="0.000"/>
  </numFmts>
  <fonts count="20"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u/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/>
    <xf numFmtId="2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165" fontId="11" fillId="0" borderId="2" xfId="1" applyNumberFormat="1" applyFont="1" applyBorder="1" applyAlignment="1">
      <alignment horizontal="right" vertical="top" wrapText="1"/>
    </xf>
    <xf numFmtId="0" fontId="12" fillId="0" borderId="0" xfId="0" applyFont="1"/>
    <xf numFmtId="0" fontId="1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5" fillId="0" borderId="2" xfId="0" applyFont="1" applyBorder="1" applyAlignment="1">
      <alignment horizontal="left" wrapText="1"/>
    </xf>
    <xf numFmtId="166" fontId="18" fillId="0" borderId="2" xfId="1" applyNumberFormat="1" applyFont="1" applyBorder="1" applyAlignment="1">
      <alignment horizontal="right" vertical="top" wrapText="1"/>
    </xf>
    <xf numFmtId="2" fontId="19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/>
    <xf numFmtId="2" fontId="14" fillId="2" borderId="2" xfId="0" applyNumberFormat="1" applyFont="1" applyFill="1" applyBorder="1" applyAlignment="1"/>
    <xf numFmtId="166" fontId="11" fillId="2" borderId="2" xfId="1" applyNumberFormat="1" applyFont="1" applyFill="1" applyBorder="1" applyAlignment="1">
      <alignment horizontal="right" vertical="top" wrapText="1"/>
    </xf>
    <xf numFmtId="2" fontId="15" fillId="2" borderId="2" xfId="0" applyNumberFormat="1" applyFont="1" applyFill="1" applyBorder="1" applyAlignment="1"/>
    <xf numFmtId="165" fontId="11" fillId="0" borderId="2" xfId="1" applyNumberFormat="1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167" fontId="9" fillId="0" borderId="2" xfId="0" applyNumberFormat="1" applyFont="1" applyBorder="1" applyAlignment="1">
      <alignment horizontal="center" vertical="center"/>
    </xf>
    <xf numFmtId="0" fontId="5" fillId="0" borderId="0" xfId="0" applyFont="1"/>
    <xf numFmtId="166" fontId="13" fillId="0" borderId="0" xfId="0" applyNumberFormat="1" applyFont="1"/>
    <xf numFmtId="166" fontId="5" fillId="0" borderId="0" xfId="0" applyNumberFormat="1" applyFont="1"/>
    <xf numFmtId="166" fontId="18" fillId="3" borderId="2" xfId="1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2" fontId="15" fillId="0" borderId="4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F22" sqref="F22"/>
    </sheetView>
  </sheetViews>
  <sheetFormatPr defaultRowHeight="14.4"/>
  <cols>
    <col min="1" max="1" width="5.88671875" customWidth="1"/>
    <col min="2" max="2" width="43.88671875" customWidth="1"/>
    <col min="3" max="3" width="7.109375" customWidth="1"/>
    <col min="4" max="4" width="6" customWidth="1"/>
    <col min="5" max="5" width="12.109375" customWidth="1"/>
    <col min="6" max="6" width="13.109375" customWidth="1"/>
    <col min="7" max="7" width="11.109375" customWidth="1"/>
    <col min="8" max="8" width="2.109375" customWidth="1"/>
    <col min="9" max="9" width="9.109375" hidden="1" customWidth="1"/>
  </cols>
  <sheetData>
    <row r="1" spans="1:9" s="1" customFormat="1" ht="14.25" customHeight="1">
      <c r="D1" s="3" t="s">
        <v>2</v>
      </c>
    </row>
    <row r="2" spans="1:9" ht="14.25" customHeight="1">
      <c r="D2" s="19" t="s">
        <v>38</v>
      </c>
      <c r="E2" s="20"/>
      <c r="F2" s="20"/>
    </row>
    <row r="3" spans="1:9" ht="14.25" customHeight="1">
      <c r="D3" s="19" t="s">
        <v>9</v>
      </c>
      <c r="E3" s="20"/>
      <c r="F3" s="20"/>
    </row>
    <row r="4" spans="1:9" ht="14.25" customHeight="1">
      <c r="D4" s="19" t="s">
        <v>39</v>
      </c>
      <c r="E4" s="20"/>
      <c r="F4" s="20"/>
    </row>
    <row r="5" spans="1:9" ht="14.25" customHeight="1">
      <c r="D5" s="19" t="s">
        <v>40</v>
      </c>
      <c r="E5" s="20"/>
      <c r="F5" s="20"/>
    </row>
    <row r="6" spans="1:9" ht="14.25" customHeight="1">
      <c r="D6" s="19" t="s">
        <v>22</v>
      </c>
      <c r="E6" s="20"/>
      <c r="F6" s="20"/>
    </row>
    <row r="7" spans="1:9" ht="14.25" customHeight="1">
      <c r="D7" s="2"/>
    </row>
    <row r="8" spans="1:9" ht="14.25" customHeight="1">
      <c r="A8" s="44" t="s">
        <v>15</v>
      </c>
      <c r="B8" s="44"/>
      <c r="C8" s="44"/>
      <c r="D8" s="44"/>
      <c r="E8" s="44"/>
      <c r="F8" s="44"/>
      <c r="G8" s="44"/>
      <c r="H8" s="44"/>
      <c r="I8" s="44"/>
    </row>
    <row r="9" spans="1:9" ht="20.25" customHeight="1">
      <c r="A9" s="45" t="s">
        <v>37</v>
      </c>
      <c r="B9" s="45"/>
      <c r="C9" s="45"/>
      <c r="D9" s="45"/>
      <c r="E9" s="45"/>
      <c r="F9" s="45"/>
      <c r="G9" s="45"/>
      <c r="H9" s="45"/>
      <c r="I9" s="45"/>
    </row>
    <row r="10" spans="1:9" ht="12.6" customHeight="1" thickBot="1">
      <c r="A10" s="45"/>
      <c r="B10" s="45"/>
      <c r="C10" s="45"/>
      <c r="D10" s="45"/>
      <c r="E10" s="45"/>
      <c r="F10" s="45"/>
      <c r="G10" s="45"/>
      <c r="H10" s="45"/>
      <c r="I10" s="45"/>
    </row>
    <row r="11" spans="1:9" ht="42" thickBot="1">
      <c r="A11" s="7" t="s">
        <v>3</v>
      </c>
      <c r="B11" s="10" t="s">
        <v>0</v>
      </c>
      <c r="C11" s="10" t="s">
        <v>1</v>
      </c>
      <c r="D11" s="10" t="s">
        <v>4</v>
      </c>
      <c r="E11" s="10" t="s">
        <v>14</v>
      </c>
      <c r="F11" s="21" t="s">
        <v>13</v>
      </c>
      <c r="G11" s="11" t="s">
        <v>5</v>
      </c>
    </row>
    <row r="12" spans="1:9">
      <c r="A12" s="4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</row>
    <row r="13" spans="1:9">
      <c r="A13" s="5"/>
      <c r="B13" s="46" t="s">
        <v>34</v>
      </c>
      <c r="C13" s="47"/>
      <c r="D13" s="47"/>
      <c r="E13" s="47"/>
      <c r="F13" s="48"/>
      <c r="G13" s="13"/>
    </row>
    <row r="14" spans="1:9" ht="30" customHeight="1">
      <c r="A14" s="25" t="s">
        <v>11</v>
      </c>
      <c r="B14" s="26" t="s">
        <v>31</v>
      </c>
      <c r="C14" s="15" t="s">
        <v>17</v>
      </c>
      <c r="D14" s="15">
        <v>26</v>
      </c>
      <c r="E14" s="18">
        <v>5500</v>
      </c>
      <c r="F14" s="34">
        <f>D14*E14</f>
        <v>143000</v>
      </c>
      <c r="G14" s="33"/>
    </row>
    <row r="15" spans="1:9" ht="27" customHeight="1">
      <c r="A15" s="25" t="s">
        <v>12</v>
      </c>
      <c r="B15" s="26" t="s">
        <v>60</v>
      </c>
      <c r="C15" s="37" t="s">
        <v>10</v>
      </c>
      <c r="D15" s="38">
        <v>22</v>
      </c>
      <c r="E15" s="18">
        <v>1300</v>
      </c>
      <c r="F15" s="34">
        <f t="shared" ref="F15" si="0">D15*E15</f>
        <v>28600</v>
      </c>
      <c r="G15" s="13"/>
    </row>
    <row r="16" spans="1:9" ht="20.25" customHeight="1">
      <c r="A16" s="22">
        <v>3</v>
      </c>
      <c r="B16" s="23" t="s">
        <v>36</v>
      </c>
      <c r="C16" s="15" t="s">
        <v>10</v>
      </c>
      <c r="D16" s="15">
        <v>20</v>
      </c>
      <c r="E16" s="18">
        <v>200</v>
      </c>
      <c r="F16" s="35">
        <f>D16*E16</f>
        <v>4000</v>
      </c>
      <c r="G16" s="36"/>
    </row>
    <row r="17" spans="1:7" ht="20.25" customHeight="1">
      <c r="A17" s="22">
        <v>4</v>
      </c>
      <c r="B17" s="23" t="s">
        <v>54</v>
      </c>
      <c r="C17" s="15" t="s">
        <v>45</v>
      </c>
      <c r="D17" s="15">
        <v>1</v>
      </c>
      <c r="E17" s="18">
        <v>6000</v>
      </c>
      <c r="F17" s="35">
        <f>D17*E17</f>
        <v>6000</v>
      </c>
      <c r="G17" s="36"/>
    </row>
    <row r="18" spans="1:7" ht="20.25" customHeight="1">
      <c r="A18" s="22">
        <v>5</v>
      </c>
      <c r="B18" s="23" t="s">
        <v>55</v>
      </c>
      <c r="C18" s="15" t="s">
        <v>56</v>
      </c>
      <c r="D18" s="15">
        <v>3</v>
      </c>
      <c r="E18" s="18">
        <v>20000</v>
      </c>
      <c r="F18" s="35">
        <f t="shared" ref="F18:F19" si="1">D18*E18</f>
        <v>60000</v>
      </c>
      <c r="G18" s="36"/>
    </row>
    <row r="19" spans="1:7" ht="20.25" customHeight="1">
      <c r="A19" s="22">
        <v>6</v>
      </c>
      <c r="B19" s="23" t="s">
        <v>59</v>
      </c>
      <c r="C19" s="15" t="s">
        <v>57</v>
      </c>
      <c r="D19" s="15">
        <v>1</v>
      </c>
      <c r="E19" s="18">
        <v>1500</v>
      </c>
      <c r="F19" s="35">
        <f t="shared" si="1"/>
        <v>1500</v>
      </c>
      <c r="G19" s="36"/>
    </row>
    <row r="20" spans="1:7">
      <c r="A20" s="6"/>
      <c r="B20" s="8" t="s">
        <v>8</v>
      </c>
      <c r="C20" s="9"/>
      <c r="D20" s="14"/>
      <c r="E20" s="14"/>
      <c r="F20" s="32">
        <f>SUM(F14:F19)</f>
        <v>243100</v>
      </c>
      <c r="G20" s="13"/>
    </row>
    <row r="21" spans="1:7" ht="15.6">
      <c r="A21" s="6"/>
      <c r="B21" s="8" t="s">
        <v>62</v>
      </c>
      <c r="C21" s="9"/>
      <c r="D21" s="39">
        <v>6.5000000000000002E-2</v>
      </c>
      <c r="E21" s="14"/>
      <c r="F21" s="31">
        <f>F20*0.065</f>
        <v>15801.5</v>
      </c>
      <c r="G21" s="13"/>
    </row>
    <row r="22" spans="1:7" ht="22.5" customHeight="1">
      <c r="A22" s="17"/>
      <c r="B22" s="29" t="s">
        <v>18</v>
      </c>
      <c r="C22" s="24"/>
      <c r="D22" s="16"/>
      <c r="E22" s="18"/>
      <c r="F22" s="43">
        <f>SUM(F20:F21)</f>
        <v>258901.5</v>
      </c>
      <c r="G22" s="13"/>
    </row>
    <row r="23" spans="1:7" ht="22.5" customHeight="1">
      <c r="A23" s="17"/>
      <c r="B23" s="29" t="s">
        <v>61</v>
      </c>
      <c r="C23" s="24"/>
      <c r="D23" s="16"/>
      <c r="E23" s="18"/>
      <c r="F23" s="30">
        <f>F22*0.06</f>
        <v>15534.09</v>
      </c>
      <c r="G23" s="13"/>
    </row>
    <row r="25" spans="1:7" s="27" customFormat="1" ht="15.6">
      <c r="B25" s="27" t="s">
        <v>7</v>
      </c>
      <c r="D25" s="27" t="s">
        <v>6</v>
      </c>
      <c r="G25"/>
    </row>
    <row r="26" spans="1:7" s="27" customFormat="1" ht="15.6">
      <c r="B26" s="27" t="s">
        <v>16</v>
      </c>
      <c r="D26" s="27" t="s">
        <v>19</v>
      </c>
      <c r="G26"/>
    </row>
    <row r="27" spans="1:7" s="27" customFormat="1" ht="15.6">
      <c r="B27" s="27" t="s">
        <v>53</v>
      </c>
      <c r="D27" s="27" t="s">
        <v>20</v>
      </c>
      <c r="G27"/>
    </row>
    <row r="28" spans="1:7" s="27" customFormat="1" ht="15.6">
      <c r="G28"/>
    </row>
    <row r="29" spans="1:7" s="27" customFormat="1" ht="15.6">
      <c r="B29" s="27" t="s">
        <v>73</v>
      </c>
      <c r="C29" s="28" t="s">
        <v>21</v>
      </c>
      <c r="D29" s="28"/>
      <c r="E29" s="28"/>
      <c r="F29" s="28"/>
      <c r="G29"/>
    </row>
    <row r="30" spans="1:7" s="27" customFormat="1" ht="15.6">
      <c r="G30"/>
    </row>
    <row r="31" spans="1:7" ht="15.6">
      <c r="B31" s="27" t="s">
        <v>25</v>
      </c>
      <c r="C31" s="20" t="s">
        <v>29</v>
      </c>
      <c r="D31" s="20" t="s">
        <v>30</v>
      </c>
      <c r="E31" s="20" t="s">
        <v>27</v>
      </c>
      <c r="F31" s="20" t="s">
        <v>28</v>
      </c>
    </row>
    <row r="32" spans="1:7" ht="15.6">
      <c r="A32" s="20">
        <v>1</v>
      </c>
      <c r="B32" s="27" t="s">
        <v>41</v>
      </c>
      <c r="C32" s="20" t="s">
        <v>23</v>
      </c>
      <c r="D32" s="20">
        <v>920</v>
      </c>
      <c r="E32">
        <v>170.47</v>
      </c>
      <c r="F32" s="20">
        <f>E32*D32</f>
        <v>156832.4</v>
      </c>
    </row>
    <row r="33" spans="1:6" ht="15.6">
      <c r="A33" s="20">
        <v>2</v>
      </c>
      <c r="B33" s="27" t="s">
        <v>32</v>
      </c>
      <c r="C33" s="20" t="s">
        <v>10</v>
      </c>
      <c r="D33" s="20">
        <v>16</v>
      </c>
      <c r="E33">
        <v>369.6</v>
      </c>
      <c r="F33" s="20">
        <f t="shared" ref="F33:F52" si="2">E33*D33</f>
        <v>5913.6</v>
      </c>
    </row>
    <row r="34" spans="1:6" ht="15.6">
      <c r="A34" s="20">
        <v>3</v>
      </c>
      <c r="B34" s="27" t="s">
        <v>42</v>
      </c>
      <c r="C34" s="20" t="s">
        <v>10</v>
      </c>
      <c r="D34" s="20">
        <v>16</v>
      </c>
      <c r="E34">
        <v>607.67999999999995</v>
      </c>
      <c r="F34" s="20">
        <f t="shared" si="2"/>
        <v>9722.8799999999992</v>
      </c>
    </row>
    <row r="35" spans="1:6" ht="15.6">
      <c r="A35" s="20">
        <v>4</v>
      </c>
      <c r="B35" s="27" t="s">
        <v>33</v>
      </c>
      <c r="C35" s="20" t="s">
        <v>10</v>
      </c>
      <c r="D35" s="20">
        <v>19</v>
      </c>
      <c r="E35">
        <v>477.13</v>
      </c>
      <c r="F35" s="20">
        <f t="shared" si="2"/>
        <v>9065.4699999999993</v>
      </c>
    </row>
    <row r="36" spans="1:6" ht="15.6">
      <c r="A36" s="20">
        <v>5</v>
      </c>
      <c r="B36" s="27" t="s">
        <v>24</v>
      </c>
      <c r="C36" s="20" t="s">
        <v>10</v>
      </c>
      <c r="D36" s="20">
        <v>40</v>
      </c>
      <c r="E36">
        <v>204.48</v>
      </c>
      <c r="F36" s="20">
        <f t="shared" si="2"/>
        <v>8179.2</v>
      </c>
    </row>
    <row r="37" spans="1:6" ht="15.6">
      <c r="A37" s="20">
        <v>6</v>
      </c>
      <c r="B37" s="27" t="s">
        <v>35</v>
      </c>
      <c r="C37" s="20" t="s">
        <v>10</v>
      </c>
      <c r="D37" s="20">
        <v>8</v>
      </c>
      <c r="E37">
        <v>215.88</v>
      </c>
      <c r="F37" s="20">
        <f t="shared" si="2"/>
        <v>1727.04</v>
      </c>
    </row>
    <row r="38" spans="1:6" ht="15.6">
      <c r="A38" s="20">
        <v>7</v>
      </c>
      <c r="B38" s="27" t="s">
        <v>49</v>
      </c>
      <c r="C38" s="20" t="s">
        <v>10</v>
      </c>
      <c r="D38" s="20">
        <v>3</v>
      </c>
      <c r="E38">
        <v>203.56</v>
      </c>
      <c r="F38" s="20">
        <f t="shared" si="2"/>
        <v>610.68000000000006</v>
      </c>
    </row>
    <row r="39" spans="1:6" ht="15.6">
      <c r="A39" s="20">
        <v>8</v>
      </c>
      <c r="B39" s="27" t="s">
        <v>50</v>
      </c>
      <c r="C39" s="20" t="s">
        <v>10</v>
      </c>
      <c r="D39" s="20">
        <v>1</v>
      </c>
      <c r="E39">
        <v>207.36</v>
      </c>
      <c r="F39" s="20">
        <f t="shared" si="2"/>
        <v>207.36</v>
      </c>
    </row>
    <row r="40" spans="1:6" ht="15.6">
      <c r="A40" s="20">
        <v>9</v>
      </c>
      <c r="B40" s="27" t="s">
        <v>64</v>
      </c>
      <c r="C40" s="20" t="s">
        <v>10</v>
      </c>
      <c r="D40" s="20">
        <v>1</v>
      </c>
      <c r="E40">
        <v>94.08</v>
      </c>
      <c r="F40" s="20">
        <f t="shared" si="2"/>
        <v>94.08</v>
      </c>
    </row>
    <row r="41" spans="1:6" ht="15.6">
      <c r="A41" s="20">
        <v>10</v>
      </c>
      <c r="B41" s="27" t="s">
        <v>65</v>
      </c>
      <c r="C41" s="20" t="s">
        <v>10</v>
      </c>
      <c r="D41" s="20">
        <v>5</v>
      </c>
      <c r="E41">
        <v>193.56</v>
      </c>
      <c r="F41" s="20">
        <f t="shared" si="2"/>
        <v>967.8</v>
      </c>
    </row>
    <row r="42" spans="1:6" ht="15.6">
      <c r="A42" s="20">
        <v>11</v>
      </c>
      <c r="B42" s="27" t="s">
        <v>63</v>
      </c>
      <c r="C42" s="20" t="s">
        <v>10</v>
      </c>
      <c r="D42" s="20">
        <v>1</v>
      </c>
      <c r="E42">
        <v>1290</v>
      </c>
      <c r="F42" s="20">
        <f t="shared" si="2"/>
        <v>1290</v>
      </c>
    </row>
    <row r="43" spans="1:6" ht="15.6">
      <c r="A43" s="20">
        <v>11</v>
      </c>
      <c r="B43" s="27" t="s">
        <v>43</v>
      </c>
      <c r="C43" s="20" t="s">
        <v>10</v>
      </c>
      <c r="D43" s="20">
        <v>40</v>
      </c>
      <c r="E43">
        <v>49.87</v>
      </c>
      <c r="F43" s="20">
        <f t="shared" si="2"/>
        <v>1994.8</v>
      </c>
    </row>
    <row r="44" spans="1:6" ht="15.6">
      <c r="A44" s="20">
        <v>12</v>
      </c>
      <c r="B44" s="27" t="s">
        <v>66</v>
      </c>
      <c r="C44" s="20" t="s">
        <v>23</v>
      </c>
      <c r="D44" s="20">
        <v>50</v>
      </c>
      <c r="E44">
        <v>21.9</v>
      </c>
      <c r="F44" s="20">
        <f t="shared" si="2"/>
        <v>1095</v>
      </c>
    </row>
    <row r="45" spans="1:6" ht="15.6">
      <c r="A45" s="20">
        <v>13</v>
      </c>
      <c r="B45" s="27" t="s">
        <v>46</v>
      </c>
      <c r="C45" s="20" t="s">
        <v>10</v>
      </c>
      <c r="D45" s="20">
        <v>1</v>
      </c>
      <c r="E45">
        <v>3584</v>
      </c>
      <c r="F45" s="20">
        <f t="shared" si="2"/>
        <v>3584</v>
      </c>
    </row>
    <row r="46" spans="1:6" ht="15.6">
      <c r="A46" s="20">
        <v>14</v>
      </c>
      <c r="B46" s="27" t="s">
        <v>67</v>
      </c>
      <c r="C46" s="20" t="s">
        <v>10</v>
      </c>
      <c r="D46" s="20">
        <v>1</v>
      </c>
      <c r="E46">
        <v>907.33</v>
      </c>
      <c r="F46" s="20">
        <f t="shared" si="2"/>
        <v>907.33</v>
      </c>
    </row>
    <row r="47" spans="1:6" ht="15.6">
      <c r="A47" s="20">
        <v>13</v>
      </c>
      <c r="B47" s="27" t="s">
        <v>52</v>
      </c>
      <c r="C47" s="20" t="s">
        <v>10</v>
      </c>
      <c r="D47" s="20">
        <v>4</v>
      </c>
      <c r="E47">
        <v>188.7</v>
      </c>
      <c r="F47" s="20">
        <f t="shared" si="2"/>
        <v>754.8</v>
      </c>
    </row>
    <row r="48" spans="1:6" ht="15.6">
      <c r="A48" s="20">
        <v>14</v>
      </c>
      <c r="B48" s="27" t="s">
        <v>68</v>
      </c>
      <c r="C48" s="20" t="s">
        <v>10</v>
      </c>
      <c r="D48" s="20">
        <v>1</v>
      </c>
      <c r="E48">
        <v>285.36</v>
      </c>
      <c r="F48" s="20">
        <f t="shared" si="2"/>
        <v>285.36</v>
      </c>
    </row>
    <row r="49" spans="1:6" ht="15.6">
      <c r="A49" s="20">
        <v>15</v>
      </c>
      <c r="B49" s="27" t="s">
        <v>48</v>
      </c>
      <c r="C49" s="20"/>
      <c r="D49" s="20"/>
      <c r="F49" s="20"/>
    </row>
    <row r="50" spans="1:6" ht="15.6">
      <c r="B50" s="27" t="s">
        <v>51</v>
      </c>
      <c r="C50" s="20" t="s">
        <v>10</v>
      </c>
      <c r="D50" s="20">
        <v>1</v>
      </c>
      <c r="E50">
        <v>178.64</v>
      </c>
      <c r="F50" s="20">
        <f t="shared" si="2"/>
        <v>178.64</v>
      </c>
    </row>
    <row r="51" spans="1:6" ht="15.6">
      <c r="A51" s="20">
        <v>15</v>
      </c>
      <c r="B51" s="27" t="s">
        <v>58</v>
      </c>
      <c r="C51" s="20"/>
      <c r="D51" s="20">
        <v>1</v>
      </c>
      <c r="E51">
        <v>5393.11</v>
      </c>
      <c r="F51" s="20">
        <f t="shared" si="2"/>
        <v>5393.11</v>
      </c>
    </row>
    <row r="52" spans="1:6" ht="15.6">
      <c r="B52" s="27" t="s">
        <v>44</v>
      </c>
      <c r="C52" s="20" t="s">
        <v>26</v>
      </c>
      <c r="D52" s="20">
        <v>1</v>
      </c>
      <c r="E52">
        <v>7200</v>
      </c>
      <c r="F52" s="20">
        <f t="shared" si="2"/>
        <v>7200</v>
      </c>
    </row>
    <row r="53" spans="1:6" ht="15.6">
      <c r="B53" s="27" t="s">
        <v>47</v>
      </c>
      <c r="F53" s="40">
        <f>SUM(F32:F52)</f>
        <v>216003.54999999993</v>
      </c>
    </row>
    <row r="54" spans="1:6" ht="15.6">
      <c r="B54" s="27" t="s">
        <v>71</v>
      </c>
    </row>
    <row r="55" spans="1:6" ht="15.6">
      <c r="B55" s="27" t="s">
        <v>69</v>
      </c>
      <c r="F55" s="41">
        <f>F22</f>
        <v>258901.5</v>
      </c>
    </row>
    <row r="56" spans="1:6" ht="15.6">
      <c r="B56" s="27" t="s">
        <v>70</v>
      </c>
      <c r="F56" s="20">
        <f>F53</f>
        <v>216003.54999999993</v>
      </c>
    </row>
    <row r="57" spans="1:6" ht="15.6">
      <c r="B57" s="27" t="s">
        <v>72</v>
      </c>
      <c r="F57" s="42">
        <f>SUM(F55:F56)</f>
        <v>474905.04999999993</v>
      </c>
    </row>
  </sheetData>
  <mergeCells count="4">
    <mergeCell ref="A8:I8"/>
    <mergeCell ref="A9:I9"/>
    <mergeCell ref="A10:I10"/>
    <mergeCell ref="B13:F13"/>
  </mergeCells>
  <phoneticPr fontId="0" type="noConversion"/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 матер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Система</dc:creator>
  <cp:lastModifiedBy>boss</cp:lastModifiedBy>
  <cp:lastPrinted>2020-11-17T10:38:21Z</cp:lastPrinted>
  <dcterms:created xsi:type="dcterms:W3CDTF">2009-11-06T06:50:31Z</dcterms:created>
  <dcterms:modified xsi:type="dcterms:W3CDTF">2025-04-04T09:51:19Z</dcterms:modified>
</cp:coreProperties>
</file>