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" yWindow="216" windowWidth="11772" windowHeight="10896"/>
  </bookViews>
  <sheets>
    <sheet name="без  матер" sheetId="3" r:id="rId1"/>
  </sheets>
  <calcPr calcId="162913"/>
</workbook>
</file>

<file path=xl/calcChain.xml><?xml version="1.0" encoding="utf-8"?>
<calcChain xmlns="http://schemas.openxmlformats.org/spreadsheetml/2006/main">
  <c r="F36" i="3"/>
  <c r="F41" l="1"/>
  <c r="F39"/>
  <c r="F40"/>
  <c r="F38"/>
  <c r="F37"/>
  <c r="F35"/>
  <c r="F34"/>
  <c r="F33"/>
  <c r="F32"/>
  <c r="F31"/>
  <c r="F42" l="1"/>
  <c r="F45" s="1"/>
  <c r="F18"/>
  <c r="F17"/>
  <c r="F16" l="1"/>
  <c r="F15" l="1"/>
  <c r="F14" l="1"/>
  <c r="F19" s="1"/>
  <c r="F20" s="1"/>
  <c r="F21" l="1"/>
  <c r="F22" l="1"/>
  <c r="F44"/>
  <c r="F46" s="1"/>
</calcChain>
</file>

<file path=xl/sharedStrings.xml><?xml version="1.0" encoding="utf-8"?>
<sst xmlns="http://schemas.openxmlformats.org/spreadsheetml/2006/main" count="72" uniqueCount="63">
  <si>
    <t>Наименование работ</t>
  </si>
  <si>
    <t>Ед. изм</t>
  </si>
  <si>
    <t>Приложение №1</t>
  </si>
  <si>
    <t>№ п/п</t>
  </si>
  <si>
    <t>Кол-во</t>
  </si>
  <si>
    <t>Примечание</t>
  </si>
  <si>
    <t>ПОДРЯДЧИК :</t>
  </si>
  <si>
    <t>ЗАКАЗЧИК :</t>
  </si>
  <si>
    <t>ИТОГО по разделу №1</t>
  </si>
  <si>
    <t>на выполнение электромонтажных работ</t>
  </si>
  <si>
    <t>шт.</t>
  </si>
  <si>
    <t>1</t>
  </si>
  <si>
    <t>2</t>
  </si>
  <si>
    <t>Общая стоимость, руб.</t>
  </si>
  <si>
    <t>Цена за ед., руб.</t>
  </si>
  <si>
    <t xml:space="preserve">ПРОТОКОЛ  ДОГОВОРНОЙ  ЦЕНЫ  </t>
  </si>
  <si>
    <t>Председатель правления</t>
  </si>
  <si>
    <t>точек подвеса</t>
  </si>
  <si>
    <t>ВСЕГО  электромонтажные работы.</t>
  </si>
  <si>
    <t>Самозантый гражданин</t>
  </si>
  <si>
    <t>Плательщик НПД</t>
  </si>
  <si>
    <t>м.п</t>
  </si>
  <si>
    <t>Прокалывающий зажим Р-616</t>
  </si>
  <si>
    <t>Потребные материалы (можно аналоги)</t>
  </si>
  <si>
    <t>рейс</t>
  </si>
  <si>
    <t>цена</t>
  </si>
  <si>
    <t>стоимость</t>
  </si>
  <si>
    <t>ед.изм</t>
  </si>
  <si>
    <t>к-во</t>
  </si>
  <si>
    <t>Кронштейн CS.10.3</t>
  </si>
  <si>
    <t>К-т промежуточной подвески ES-1500</t>
  </si>
  <si>
    <t xml:space="preserve">Прокалывающий зажим Р-645 </t>
  </si>
  <si>
    <t xml:space="preserve">на выполнение  электромонтажных  работ  по реконструкции уличного освещения на ВЛИ-0,4 кВ                                    </t>
  </si>
  <si>
    <t xml:space="preserve">между СНТ "ЗАРЯ-1" и </t>
  </si>
  <si>
    <t>Клиновой зажим DN-35</t>
  </si>
  <si>
    <t>Зажим Wago</t>
  </si>
  <si>
    <t>ДОСТАВКА на объект СНТ Заря-1</t>
  </si>
  <si>
    <t>к-т</t>
  </si>
  <si>
    <t>г. Фрязино</t>
  </si>
  <si>
    <t>СНТ "ЗАРЯ-1"</t>
  </si>
  <si>
    <t>Сборка, монтаж настройка шкафа управления У.О.</t>
  </si>
  <si>
    <t>Эксплуатация автовышки</t>
  </si>
  <si>
    <t>смена</t>
  </si>
  <si>
    <t>схема</t>
  </si>
  <si>
    <t>Сборка, монтаж узла учета э/э ул. освещения</t>
  </si>
  <si>
    <t>Переключение   светильников к  новой  ВЛИ-0,4 кВ. Отключение фотореле с разборкой светильника</t>
  </si>
  <si>
    <t>в т.ч. Налог на профессиональный доход НПД-6%</t>
  </si>
  <si>
    <t>Накладные расходы 6,5% ( в т.ч. НПД-6%)</t>
  </si>
  <si>
    <t xml:space="preserve"> Скрепа NC-20 упаковка 10 шт.</t>
  </si>
  <si>
    <t>Электромонтажные работы</t>
  </si>
  <si>
    <t xml:space="preserve">Материалы </t>
  </si>
  <si>
    <t>ИТОГО по СМЕТЕ</t>
  </si>
  <si>
    <t>ВСЕГО</t>
  </si>
  <si>
    <t>_______________/ Бердников О.В./</t>
  </si>
  <si>
    <t>Провод СИП-4 2х16 3087м  плюс 4,5 %</t>
  </si>
  <si>
    <t>Тара-барабан №</t>
  </si>
  <si>
    <t>Лента F-207 Niled   Упаковка 50 м.</t>
  </si>
  <si>
    <t xml:space="preserve">Монтаж  на  опорах подвесной  арматуры , провода СИП-4 2х16. </t>
  </si>
  <si>
    <t>к Договору № 04-04</t>
  </si>
  <si>
    <t>от  "04"  апреля  2025 г.</t>
  </si>
  <si>
    <t>Раздел 1. Замена провода ВЛ-0,4 кВ и светильников по улицам СНТ</t>
  </si>
  <si>
    <t>_________________ /Первушин К.В./</t>
  </si>
  <si>
    <t>Первушингым К.В.</t>
  </si>
</sst>
</file>

<file path=xl/styles.xml><?xml version="1.0" encoding="utf-8"?>
<styleSheet xmlns="http://schemas.openxmlformats.org/spreadsheetml/2006/main">
  <numFmts count="4">
    <numFmt numFmtId="164" formatCode="_-* #,##0.00&quot;р.&quot;_-;\-* #,##0.00&quot;р.&quot;_-;_-* &quot;-&quot;??&quot;р.&quot;_-;_-@_-"/>
    <numFmt numFmtId="165" formatCode="#,##0.00&quot;р.&quot;"/>
    <numFmt numFmtId="166" formatCode="#,##0.00[$р.-419]"/>
    <numFmt numFmtId="167" formatCode="0.000"/>
  </numFmts>
  <fonts count="20">
    <font>
      <sz val="11"/>
      <color indexed="8"/>
      <name val="Calibri"/>
      <family val="2"/>
      <charset val="204"/>
    </font>
    <font>
      <b/>
      <sz val="10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b/>
      <sz val="12"/>
      <color indexed="8"/>
      <name val="Calibri"/>
      <family val="2"/>
      <charset val="204"/>
    </font>
    <font>
      <b/>
      <u/>
      <sz val="12"/>
      <color indexed="8"/>
      <name val="Calibri"/>
      <family val="2"/>
      <charset val="204"/>
    </font>
    <font>
      <b/>
      <u/>
      <sz val="9"/>
      <color indexed="8"/>
      <name val="Arial"/>
      <family val="2"/>
      <charset val="204"/>
    </font>
    <font>
      <sz val="10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9"/>
      <color indexed="8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9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4" fillId="0" borderId="0" xfId="0" applyFont="1"/>
    <xf numFmtId="0" fontId="7" fillId="0" borderId="0" xfId="0" applyFont="1"/>
    <xf numFmtId="0" fontId="3" fillId="0" borderId="1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wrapText="1"/>
    </xf>
    <xf numFmtId="0" fontId="9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2" fontId="8" fillId="0" borderId="2" xfId="0" applyNumberFormat="1" applyFont="1" applyBorder="1" applyAlignment="1"/>
    <xf numFmtId="2" fontId="9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wrapText="1"/>
    </xf>
    <xf numFmtId="0" fontId="11" fillId="0" borderId="2" xfId="0" applyFont="1" applyBorder="1" applyAlignment="1">
      <alignment horizontal="center"/>
    </xf>
    <xf numFmtId="165" fontId="11" fillId="0" borderId="2" xfId="1" applyNumberFormat="1" applyFont="1" applyBorder="1" applyAlignment="1">
      <alignment horizontal="right" vertical="top" wrapText="1"/>
    </xf>
    <xf numFmtId="0" fontId="12" fillId="0" borderId="0" xfId="0" applyFont="1"/>
    <xf numFmtId="0" fontId="13" fillId="0" borderId="0" xfId="0" applyFont="1"/>
    <xf numFmtId="0" fontId="8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/>
    </xf>
    <xf numFmtId="0" fontId="11" fillId="0" borderId="2" xfId="0" applyFont="1" applyBorder="1" applyAlignment="1">
      <alignment horizontal="left" vertical="top" wrapText="1"/>
    </xf>
    <xf numFmtId="0" fontId="11" fillId="0" borderId="2" xfId="0" applyFont="1" applyFill="1" applyBorder="1" applyAlignment="1">
      <alignment horizontal="center" vertical="top" wrapText="1"/>
    </xf>
    <xf numFmtId="49" fontId="14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 wrapText="1"/>
    </xf>
    <xf numFmtId="0" fontId="17" fillId="0" borderId="0" xfId="0" applyFont="1"/>
    <xf numFmtId="0" fontId="17" fillId="0" borderId="0" xfId="0" applyFont="1" applyAlignment="1">
      <alignment horizontal="left"/>
    </xf>
    <xf numFmtId="0" fontId="15" fillId="0" borderId="2" xfId="0" applyFont="1" applyBorder="1" applyAlignment="1">
      <alignment horizontal="left" wrapText="1"/>
    </xf>
    <xf numFmtId="166" fontId="18" fillId="0" borderId="2" xfId="1" applyNumberFormat="1" applyFont="1" applyBorder="1" applyAlignment="1">
      <alignment horizontal="right" vertical="top" wrapText="1"/>
    </xf>
    <xf numFmtId="2" fontId="19" fillId="0" borderId="2" xfId="0" applyNumberFormat="1" applyFont="1" applyBorder="1" applyAlignment="1">
      <alignment horizontal="center" vertical="center"/>
    </xf>
    <xf numFmtId="2" fontId="15" fillId="0" borderId="2" xfId="0" applyNumberFormat="1" applyFont="1" applyBorder="1" applyAlignment="1">
      <alignment horizontal="center" vertical="center"/>
    </xf>
    <xf numFmtId="2" fontId="16" fillId="2" borderId="2" xfId="0" applyNumberFormat="1" applyFont="1" applyFill="1" applyBorder="1" applyAlignment="1"/>
    <xf numFmtId="2" fontId="14" fillId="2" borderId="2" xfId="0" applyNumberFormat="1" applyFont="1" applyFill="1" applyBorder="1" applyAlignment="1"/>
    <xf numFmtId="166" fontId="11" fillId="2" borderId="2" xfId="1" applyNumberFormat="1" applyFont="1" applyFill="1" applyBorder="1" applyAlignment="1">
      <alignment horizontal="right" vertical="top" wrapText="1"/>
    </xf>
    <xf numFmtId="2" fontId="15" fillId="2" borderId="2" xfId="0" applyNumberFormat="1" applyFont="1" applyFill="1" applyBorder="1" applyAlignment="1"/>
    <xf numFmtId="165" fontId="11" fillId="0" borderId="2" xfId="1" applyNumberFormat="1" applyFont="1" applyBorder="1" applyAlignment="1">
      <alignment horizontal="center" vertical="top" wrapText="1"/>
    </xf>
    <xf numFmtId="0" fontId="11" fillId="2" borderId="2" xfId="0" applyFont="1" applyFill="1" applyBorder="1" applyAlignment="1">
      <alignment horizontal="center" vertical="top" wrapText="1"/>
    </xf>
    <xf numFmtId="167" fontId="9" fillId="0" borderId="2" xfId="0" applyNumberFormat="1" applyFont="1" applyBorder="1" applyAlignment="1">
      <alignment horizontal="center" vertical="center"/>
    </xf>
    <xf numFmtId="0" fontId="5" fillId="0" borderId="0" xfId="0" applyFont="1"/>
    <xf numFmtId="166" fontId="13" fillId="0" borderId="0" xfId="0" applyNumberFormat="1" applyFont="1"/>
    <xf numFmtId="166" fontId="5" fillId="0" borderId="0" xfId="0" applyNumberFormat="1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2" fontId="15" fillId="0" borderId="4" xfId="0" applyNumberFormat="1" applyFont="1" applyBorder="1" applyAlignment="1">
      <alignment horizontal="center"/>
    </xf>
    <xf numFmtId="2" fontId="15" fillId="0" borderId="5" xfId="0" applyNumberFormat="1" applyFont="1" applyBorder="1" applyAlignment="1">
      <alignment horizontal="center"/>
    </xf>
    <xf numFmtId="2" fontId="15" fillId="0" borderId="6" xfId="0" applyNumberFormat="1" applyFont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6"/>
  <sheetViews>
    <sheetView tabSelected="1" workbookViewId="0">
      <selection activeCell="F14" sqref="F14"/>
    </sheetView>
  </sheetViews>
  <sheetFormatPr defaultRowHeight="14.4"/>
  <cols>
    <col min="1" max="1" width="5.88671875" customWidth="1"/>
    <col min="2" max="2" width="43.88671875" customWidth="1"/>
    <col min="3" max="3" width="7.109375" customWidth="1"/>
    <col min="4" max="4" width="6" customWidth="1"/>
    <col min="5" max="5" width="12.109375" customWidth="1"/>
    <col min="6" max="6" width="13.109375" customWidth="1"/>
    <col min="7" max="7" width="11.109375" customWidth="1"/>
    <col min="8" max="8" width="2.109375" customWidth="1"/>
    <col min="9" max="9" width="9.109375" hidden="1" customWidth="1"/>
  </cols>
  <sheetData>
    <row r="1" spans="1:9" s="1" customFormat="1" ht="14.25" customHeight="1">
      <c r="D1" s="3" t="s">
        <v>2</v>
      </c>
    </row>
    <row r="2" spans="1:9" ht="14.25" customHeight="1">
      <c r="D2" s="19" t="s">
        <v>58</v>
      </c>
      <c r="E2" s="20"/>
      <c r="F2" s="20"/>
    </row>
    <row r="3" spans="1:9" ht="14.25" customHeight="1">
      <c r="D3" s="19" t="s">
        <v>9</v>
      </c>
      <c r="E3" s="20"/>
      <c r="F3" s="20"/>
    </row>
    <row r="4" spans="1:9" ht="14.25" customHeight="1">
      <c r="D4" s="19" t="s">
        <v>59</v>
      </c>
      <c r="E4" s="20"/>
      <c r="F4" s="20"/>
    </row>
    <row r="5" spans="1:9" ht="14.25" customHeight="1">
      <c r="D5" s="19" t="s">
        <v>33</v>
      </c>
      <c r="E5" s="20"/>
      <c r="F5" s="20"/>
    </row>
    <row r="6" spans="1:9" ht="14.25" customHeight="1">
      <c r="D6" s="19" t="s">
        <v>62</v>
      </c>
      <c r="E6" s="20"/>
      <c r="F6" s="20"/>
    </row>
    <row r="7" spans="1:9" ht="14.25" customHeight="1">
      <c r="D7" s="2"/>
    </row>
    <row r="8" spans="1:9" ht="14.25" customHeight="1">
      <c r="A8" s="43" t="s">
        <v>15</v>
      </c>
      <c r="B8" s="43"/>
      <c r="C8" s="43"/>
      <c r="D8" s="43"/>
      <c r="E8" s="43"/>
      <c r="F8" s="43"/>
      <c r="G8" s="43"/>
      <c r="H8" s="43"/>
      <c r="I8" s="43"/>
    </row>
    <row r="9" spans="1:9" ht="20.25" customHeight="1">
      <c r="A9" s="44" t="s">
        <v>32</v>
      </c>
      <c r="B9" s="44"/>
      <c r="C9" s="44"/>
      <c r="D9" s="44"/>
      <c r="E9" s="44"/>
      <c r="F9" s="44"/>
      <c r="G9" s="44"/>
      <c r="H9" s="44"/>
      <c r="I9" s="44"/>
    </row>
    <row r="10" spans="1:9" ht="12.6" customHeight="1" thickBot="1">
      <c r="A10" s="44"/>
      <c r="B10" s="44"/>
      <c r="C10" s="44"/>
      <c r="D10" s="44"/>
      <c r="E10" s="44"/>
      <c r="F10" s="44"/>
      <c r="G10" s="44"/>
      <c r="H10" s="44"/>
      <c r="I10" s="44"/>
    </row>
    <row r="11" spans="1:9" ht="42" thickBot="1">
      <c r="A11" s="7" t="s">
        <v>3</v>
      </c>
      <c r="B11" s="10" t="s">
        <v>0</v>
      </c>
      <c r="C11" s="10" t="s">
        <v>1</v>
      </c>
      <c r="D11" s="10" t="s">
        <v>4</v>
      </c>
      <c r="E11" s="10" t="s">
        <v>14</v>
      </c>
      <c r="F11" s="21" t="s">
        <v>13</v>
      </c>
      <c r="G11" s="11" t="s">
        <v>5</v>
      </c>
    </row>
    <row r="12" spans="1:9">
      <c r="A12" s="4">
        <v>1</v>
      </c>
      <c r="B12" s="12">
        <v>2</v>
      </c>
      <c r="C12" s="12">
        <v>3</v>
      </c>
      <c r="D12" s="12">
        <v>4</v>
      </c>
      <c r="E12" s="12">
        <v>5</v>
      </c>
      <c r="F12" s="12">
        <v>6</v>
      </c>
      <c r="G12" s="12">
        <v>7</v>
      </c>
    </row>
    <row r="13" spans="1:9">
      <c r="A13" s="5"/>
      <c r="B13" s="45" t="s">
        <v>60</v>
      </c>
      <c r="C13" s="46"/>
      <c r="D13" s="46"/>
      <c r="E13" s="46"/>
      <c r="F13" s="47"/>
      <c r="G13" s="13"/>
    </row>
    <row r="14" spans="1:9" ht="30" customHeight="1">
      <c r="A14" s="25" t="s">
        <v>11</v>
      </c>
      <c r="B14" s="26" t="s">
        <v>57</v>
      </c>
      <c r="C14" s="15" t="s">
        <v>17</v>
      </c>
      <c r="D14" s="15">
        <v>105</v>
      </c>
      <c r="E14" s="18">
        <v>5000</v>
      </c>
      <c r="F14" s="34">
        <f>D14*E14</f>
        <v>525000</v>
      </c>
      <c r="G14" s="33"/>
    </row>
    <row r="15" spans="1:9" ht="27" customHeight="1">
      <c r="A15" s="25" t="s">
        <v>12</v>
      </c>
      <c r="B15" s="26" t="s">
        <v>45</v>
      </c>
      <c r="C15" s="37" t="s">
        <v>10</v>
      </c>
      <c r="D15" s="38">
        <v>87</v>
      </c>
      <c r="E15" s="18">
        <v>1300</v>
      </c>
      <c r="F15" s="34">
        <f t="shared" ref="F15" si="0">D15*E15</f>
        <v>113100</v>
      </c>
      <c r="G15" s="13"/>
    </row>
    <row r="16" spans="1:9" ht="20.25" customHeight="1">
      <c r="A16" s="22">
        <v>4</v>
      </c>
      <c r="B16" s="23" t="s">
        <v>40</v>
      </c>
      <c r="C16" s="15" t="s">
        <v>37</v>
      </c>
      <c r="D16" s="15"/>
      <c r="E16" s="18">
        <v>6000</v>
      </c>
      <c r="F16" s="35">
        <f>D16*E16</f>
        <v>0</v>
      </c>
      <c r="G16" s="36"/>
    </row>
    <row r="17" spans="1:7" ht="20.25" customHeight="1">
      <c r="A17" s="22">
        <v>5</v>
      </c>
      <c r="B17" s="23" t="s">
        <v>41</v>
      </c>
      <c r="C17" s="15" t="s">
        <v>42</v>
      </c>
      <c r="D17" s="15">
        <v>5</v>
      </c>
      <c r="E17" s="18">
        <v>20000</v>
      </c>
      <c r="F17" s="35">
        <f t="shared" ref="F17:F18" si="1">D17*E17</f>
        <v>100000</v>
      </c>
      <c r="G17" s="36"/>
    </row>
    <row r="18" spans="1:7" ht="20.25" customHeight="1">
      <c r="A18" s="22">
        <v>6</v>
      </c>
      <c r="B18" s="23" t="s">
        <v>44</v>
      </c>
      <c r="C18" s="15" t="s">
        <v>43</v>
      </c>
      <c r="D18" s="15"/>
      <c r="E18" s="18">
        <v>1500</v>
      </c>
      <c r="F18" s="35">
        <f t="shared" si="1"/>
        <v>0</v>
      </c>
      <c r="G18" s="36"/>
    </row>
    <row r="19" spans="1:7">
      <c r="A19" s="6"/>
      <c r="B19" s="8" t="s">
        <v>8</v>
      </c>
      <c r="C19" s="9"/>
      <c r="D19" s="14"/>
      <c r="E19" s="14"/>
      <c r="F19" s="32">
        <f>SUM(F14:F18)</f>
        <v>738100</v>
      </c>
      <c r="G19" s="13"/>
    </row>
    <row r="20" spans="1:7" ht="15.6">
      <c r="A20" s="6"/>
      <c r="B20" s="8" t="s">
        <v>47</v>
      </c>
      <c r="C20" s="9"/>
      <c r="D20" s="39">
        <v>6.5000000000000002E-2</v>
      </c>
      <c r="E20" s="14"/>
      <c r="F20" s="31">
        <f>F19*0.065</f>
        <v>47976.5</v>
      </c>
      <c r="G20" s="13"/>
    </row>
    <row r="21" spans="1:7" ht="22.5" customHeight="1">
      <c r="A21" s="17"/>
      <c r="B21" s="29" t="s">
        <v>18</v>
      </c>
      <c r="C21" s="24"/>
      <c r="D21" s="16"/>
      <c r="E21" s="18"/>
      <c r="F21" s="30">
        <f>SUM(F19:F20)</f>
        <v>786076.5</v>
      </c>
      <c r="G21" s="13"/>
    </row>
    <row r="22" spans="1:7" ht="22.5" customHeight="1">
      <c r="A22" s="17"/>
      <c r="B22" s="29" t="s">
        <v>46</v>
      </c>
      <c r="C22" s="24"/>
      <c r="D22" s="16"/>
      <c r="E22" s="18"/>
      <c r="F22" s="30">
        <f>F21*0.06</f>
        <v>47164.59</v>
      </c>
      <c r="G22" s="13"/>
    </row>
    <row r="24" spans="1:7" s="27" customFormat="1" ht="15.6">
      <c r="B24" s="27" t="s">
        <v>7</v>
      </c>
      <c r="D24" s="27" t="s">
        <v>6</v>
      </c>
      <c r="G24"/>
    </row>
    <row r="25" spans="1:7" s="27" customFormat="1" ht="15.6">
      <c r="B25" s="27" t="s">
        <v>16</v>
      </c>
      <c r="D25" s="27" t="s">
        <v>19</v>
      </c>
      <c r="G25"/>
    </row>
    <row r="26" spans="1:7" s="27" customFormat="1" ht="15.6">
      <c r="B26" s="27" t="s">
        <v>39</v>
      </c>
      <c r="D26" s="27" t="s">
        <v>20</v>
      </c>
      <c r="G26"/>
    </row>
    <row r="27" spans="1:7" s="27" customFormat="1" ht="15.6">
      <c r="G27"/>
    </row>
    <row r="28" spans="1:7" s="27" customFormat="1" ht="15.6">
      <c r="B28" s="27" t="s">
        <v>53</v>
      </c>
      <c r="C28" s="28" t="s">
        <v>61</v>
      </c>
      <c r="D28" s="28"/>
      <c r="E28" s="28"/>
      <c r="F28" s="28"/>
      <c r="G28"/>
    </row>
    <row r="29" spans="1:7" s="27" customFormat="1" ht="15.6">
      <c r="G29"/>
    </row>
    <row r="30" spans="1:7" ht="15.6">
      <c r="B30" s="27" t="s">
        <v>23</v>
      </c>
      <c r="C30" s="20" t="s">
        <v>27</v>
      </c>
      <c r="D30" s="20" t="s">
        <v>28</v>
      </c>
      <c r="E30" s="20" t="s">
        <v>25</v>
      </c>
      <c r="F30" s="20" t="s">
        <v>26</v>
      </c>
    </row>
    <row r="31" spans="1:7" ht="15.6">
      <c r="A31" s="20">
        <v>1</v>
      </c>
      <c r="B31" s="27" t="s">
        <v>54</v>
      </c>
      <c r="C31" s="20" t="s">
        <v>21</v>
      </c>
      <c r="D31" s="20">
        <v>3200</v>
      </c>
      <c r="F31" s="20">
        <f>E31*D31</f>
        <v>0</v>
      </c>
    </row>
    <row r="32" spans="1:7" ht="15.6">
      <c r="A32" s="20">
        <v>2</v>
      </c>
      <c r="B32" s="27" t="s">
        <v>29</v>
      </c>
      <c r="C32" s="20" t="s">
        <v>10</v>
      </c>
      <c r="D32" s="20">
        <v>63</v>
      </c>
      <c r="F32" s="20">
        <f t="shared" ref="F32:F41" si="2">E32*D32</f>
        <v>0</v>
      </c>
    </row>
    <row r="33" spans="1:6" ht="15.6">
      <c r="A33" s="20">
        <v>3</v>
      </c>
      <c r="B33" s="27" t="s">
        <v>34</v>
      </c>
      <c r="C33" s="20" t="s">
        <v>10</v>
      </c>
      <c r="D33" s="20">
        <v>63</v>
      </c>
      <c r="F33" s="20">
        <f t="shared" si="2"/>
        <v>0</v>
      </c>
    </row>
    <row r="34" spans="1:6" ht="15.6">
      <c r="A34" s="20">
        <v>4</v>
      </c>
      <c r="B34" s="27" t="s">
        <v>30</v>
      </c>
      <c r="C34" s="20" t="s">
        <v>10</v>
      </c>
      <c r="D34" s="20">
        <v>59</v>
      </c>
      <c r="F34" s="20">
        <f t="shared" si="2"/>
        <v>0</v>
      </c>
    </row>
    <row r="35" spans="1:6" ht="15.6">
      <c r="A35" s="20">
        <v>5</v>
      </c>
      <c r="B35" s="27" t="s">
        <v>31</v>
      </c>
      <c r="C35" s="20" t="s">
        <v>10</v>
      </c>
      <c r="D35" s="20">
        <v>40</v>
      </c>
      <c r="F35" s="20">
        <f t="shared" si="2"/>
        <v>0</v>
      </c>
    </row>
    <row r="36" spans="1:6" ht="15.6">
      <c r="A36" s="20">
        <v>6</v>
      </c>
      <c r="B36" s="27" t="s">
        <v>22</v>
      </c>
      <c r="C36" s="20" t="s">
        <v>10</v>
      </c>
      <c r="D36" s="20">
        <v>180</v>
      </c>
      <c r="F36" s="20">
        <f t="shared" ref="F36" si="3">E36*D36</f>
        <v>0</v>
      </c>
    </row>
    <row r="37" spans="1:6" ht="15.6">
      <c r="A37" s="20">
        <v>7</v>
      </c>
      <c r="B37" s="27" t="s">
        <v>56</v>
      </c>
      <c r="C37" s="20" t="s">
        <v>10</v>
      </c>
      <c r="D37" s="20">
        <v>200</v>
      </c>
      <c r="F37" s="20">
        <f t="shared" si="2"/>
        <v>0</v>
      </c>
    </row>
    <row r="38" spans="1:6" ht="15.6">
      <c r="A38" s="20">
        <v>8</v>
      </c>
      <c r="B38" s="27" t="s">
        <v>48</v>
      </c>
      <c r="C38" s="20" t="s">
        <v>10</v>
      </c>
      <c r="D38" s="20">
        <v>200</v>
      </c>
      <c r="F38" s="20">
        <f t="shared" si="2"/>
        <v>0</v>
      </c>
    </row>
    <row r="39" spans="1:6" ht="15.6">
      <c r="A39" s="20">
        <v>9</v>
      </c>
      <c r="B39" s="27" t="s">
        <v>55</v>
      </c>
      <c r="C39" s="20" t="s">
        <v>10</v>
      </c>
      <c r="D39" s="20">
        <v>1</v>
      </c>
      <c r="F39" s="20">
        <f t="shared" si="2"/>
        <v>0</v>
      </c>
    </row>
    <row r="40" spans="1:6" ht="15.6">
      <c r="A40" s="20">
        <v>10</v>
      </c>
      <c r="B40" s="27" t="s">
        <v>35</v>
      </c>
      <c r="C40" s="20" t="s">
        <v>10</v>
      </c>
      <c r="D40" s="20">
        <v>180</v>
      </c>
      <c r="F40" s="20">
        <f t="shared" si="2"/>
        <v>0</v>
      </c>
    </row>
    <row r="41" spans="1:6" ht="15.6">
      <c r="B41" s="27" t="s">
        <v>36</v>
      </c>
      <c r="C41" s="20" t="s">
        <v>24</v>
      </c>
      <c r="D41" s="20">
        <v>1</v>
      </c>
      <c r="F41" s="20">
        <f t="shared" si="2"/>
        <v>0</v>
      </c>
    </row>
    <row r="42" spans="1:6" ht="15.6">
      <c r="B42" s="27" t="s">
        <v>38</v>
      </c>
      <c r="F42" s="40">
        <f>SUM(F31:F41)</f>
        <v>0</v>
      </c>
    </row>
    <row r="43" spans="1:6" ht="15.6">
      <c r="B43" s="27" t="s">
        <v>51</v>
      </c>
    </row>
    <row r="44" spans="1:6" ht="15.6">
      <c r="B44" s="27" t="s">
        <v>49</v>
      </c>
      <c r="F44" s="41">
        <f>F21</f>
        <v>786076.5</v>
      </c>
    </row>
    <row r="45" spans="1:6" ht="15.6">
      <c r="B45" s="27" t="s">
        <v>50</v>
      </c>
      <c r="F45" s="20">
        <f>F42</f>
        <v>0</v>
      </c>
    </row>
    <row r="46" spans="1:6" ht="15.6">
      <c r="B46" s="27" t="s">
        <v>52</v>
      </c>
      <c r="F46" s="42">
        <f>SUM(F44:F45)</f>
        <v>786076.5</v>
      </c>
    </row>
  </sheetData>
  <mergeCells count="4">
    <mergeCell ref="A8:I8"/>
    <mergeCell ref="A9:I9"/>
    <mergeCell ref="A10:I10"/>
    <mergeCell ref="B13:F13"/>
  </mergeCells>
  <phoneticPr fontId="0" type="noConversion"/>
  <pageMargins left="0" right="0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без  матер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Система</dc:creator>
  <cp:lastModifiedBy>boss</cp:lastModifiedBy>
  <cp:lastPrinted>2020-11-17T10:38:21Z</cp:lastPrinted>
  <dcterms:created xsi:type="dcterms:W3CDTF">2009-11-06T06:50:31Z</dcterms:created>
  <dcterms:modified xsi:type="dcterms:W3CDTF">2025-04-04T09:48:30Z</dcterms:modified>
</cp:coreProperties>
</file>